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radecky.zdenek\Documents\_NIV opravy mostů 2021-2022\38710-2  Nedvědice\"/>
    </mc:Choice>
  </mc:AlternateContent>
  <bookViews>
    <workbookView xWindow="240" yWindow="120" windowWidth="14940" windowHeight="9225" activeTab="2"/>
  </bookViews>
  <sheets>
    <sheet name="Rekapitulace" sheetId="1" r:id="rId1"/>
    <sheet name="000_Vedlejší" sheetId="2" r:id="rId2"/>
    <sheet name="SO 201" sheetId="3" r:id="rId3"/>
  </sheets>
  <definedNames>
    <definedName name="_xlnm.Print_Area" localSheetId="2">'SO 201'!$B$1:$I$69</definedName>
  </definedNames>
  <calcPr calcId="152511"/>
  <webPublishing codePage="0"/>
</workbook>
</file>

<file path=xl/calcChain.xml><?xml version="1.0" encoding="utf-8"?>
<calcChain xmlns="http://schemas.openxmlformats.org/spreadsheetml/2006/main">
  <c r="I14" i="3" l="1"/>
  <c r="O14" i="3" s="1"/>
  <c r="I9" i="3"/>
  <c r="O9" i="3" s="1"/>
  <c r="R8" i="3" s="1"/>
  <c r="O8" i="3" s="1"/>
  <c r="Q8" i="3" l="1"/>
  <c r="I8" i="3"/>
  <c r="R13" i="3" l="1"/>
  <c r="O13" i="3" s="1"/>
  <c r="Q13" i="3"/>
  <c r="I13" i="3" s="1"/>
  <c r="I58" i="3" l="1"/>
  <c r="I40" i="3"/>
  <c r="O40" i="3" s="1"/>
  <c r="O58" i="3" l="1"/>
  <c r="I54" i="3"/>
  <c r="O54" i="3" s="1"/>
  <c r="I23" i="3"/>
  <c r="O23" i="3" s="1"/>
  <c r="I19" i="3" l="1"/>
  <c r="O19" i="3" l="1"/>
  <c r="Q18" i="3"/>
  <c r="I18" i="3" s="1"/>
  <c r="R18" i="3" l="1"/>
  <c r="O18" i="3" s="1"/>
  <c r="I32" i="3"/>
  <c r="O32" i="3" l="1"/>
  <c r="I36" i="3"/>
  <c r="O36" i="3" s="1"/>
  <c r="I28" i="3"/>
  <c r="Q27" i="3" l="1"/>
  <c r="I27" i="3" s="1"/>
  <c r="O28" i="3"/>
  <c r="R27" i="3" s="1"/>
  <c r="O27" i="3" s="1"/>
  <c r="I66" i="3"/>
  <c r="I62" i="3"/>
  <c r="I49" i="3"/>
  <c r="O49" i="3" s="1"/>
  <c r="I45" i="3"/>
  <c r="I22" i="2"/>
  <c r="O22" i="2" s="1"/>
  <c r="I18" i="2"/>
  <c r="O18" i="2" s="1"/>
  <c r="I14" i="2"/>
  <c r="O14" i="2" s="1"/>
  <c r="I10" i="2"/>
  <c r="O10" i="2" s="1"/>
  <c r="Q44" i="3" l="1"/>
  <c r="Q53" i="3"/>
  <c r="I53" i="3" s="1"/>
  <c r="R9" i="2"/>
  <c r="O9" i="2" s="1"/>
  <c r="O2" i="2" s="1"/>
  <c r="D10" i="1" s="1"/>
  <c r="O62" i="3"/>
  <c r="I44" i="3"/>
  <c r="O66" i="3"/>
  <c r="O45" i="3"/>
  <c r="R44" i="3" s="1"/>
  <c r="Q9" i="2"/>
  <c r="I9" i="2" s="1"/>
  <c r="I3" i="2" s="1"/>
  <c r="C10" i="1" s="1"/>
  <c r="R53" i="3" l="1"/>
  <c r="O53" i="3" s="1"/>
  <c r="I3" i="3"/>
  <c r="C11" i="1" s="1"/>
  <c r="O44" i="3"/>
  <c r="E10" i="1"/>
  <c r="O2" i="3" l="1"/>
  <c r="D11" i="1" s="1"/>
  <c r="E11" i="1" s="1"/>
  <c r="C7" i="1" s="1"/>
  <c r="C6" i="1"/>
</calcChain>
</file>

<file path=xl/sharedStrings.xml><?xml version="1.0" encoding="utf-8"?>
<sst xmlns="http://schemas.openxmlformats.org/spreadsheetml/2006/main" count="329" uniqueCount="128">
  <si>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</si>
  <si>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</si>
  <si>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</si>
  <si>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</si>
  <si>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</si>
  <si>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</si>
  <si>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</si>
  <si>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</si>
  <si>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</si>
  <si>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</si>
  <si>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</si>
  <si>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</si>
  <si>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</si>
  <si>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</si>
  <si>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</si>
  <si>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</si>
  <si>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</si>
  <si>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</si>
  <si>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</si>
  <si>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</si>
  <si>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</si>
  <si>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</si>
  <si>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</si>
  <si>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</si>
  <si>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</si>
  <si>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</si>
  <si>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</si>
  <si>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</si>
  <si>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</si>
  <si>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</si>
  <si>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</si>
  <si>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</si>
  <si>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</si>
  <si>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</si>
  <si>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</si>
  <si>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</si>
  <si>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</si>
  <si>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</si>
  <si>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</si>
  <si>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</si>
  <si>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</si>
  <si>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</si>
  <si>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</si>
  <si>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</si>
  <si>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</si>
  <si>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</si>
  <si>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00002</t>
  </si>
  <si>
    <t>R</t>
  </si>
  <si>
    <t>KPL</t>
  </si>
  <si>
    <t>PP</t>
  </si>
  <si>
    <t/>
  </si>
  <si>
    <t>VV</t>
  </si>
  <si>
    <t>TS</t>
  </si>
  <si>
    <t>00003</t>
  </si>
  <si>
    <t>Zřízení a odstranění zařízení staveniště - popsáno v obchodních podmínkách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</si>
  <si>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</si>
  <si>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</si>
  <si>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SO 201</t>
  </si>
  <si>
    <t>7</t>
  </si>
  <si>
    <t>Přidružená stavební výroba</t>
  </si>
  <si>
    <t>78312</t>
  </si>
  <si>
    <t>PROTIKOROZ OCHRANA OCEL KONSTR NÁTĚREM VÍCEVRST</t>
  </si>
  <si>
    <t>M2</t>
  </si>
  <si>
    <t>Ocelové bezpečnostní zábradlí se svislou výplní, vč. PKO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</si>
  <si>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</si>
  <si>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</si>
  <si>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</si>
  <si>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</si>
  <si>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</si>
  <si>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položka zahrnuje očištění předepsaným způsobem včetně odklizení vzniklého odpadu</t>
  </si>
  <si>
    <t>93867</t>
  </si>
  <si>
    <t>OČIŠTĚNÍ OCEL KONSTR BROUŠENÍM</t>
  </si>
  <si>
    <t>00001</t>
  </si>
  <si>
    <t>00004</t>
  </si>
  <si>
    <t>Vytyčení obvodu prostoru staveniště - popsáno v obchodních podmínkách</t>
  </si>
  <si>
    <t>Úpravy povrchů, podlahy, výplně otvorů</t>
  </si>
  <si>
    <t>626111</t>
  </si>
  <si>
    <t>REPROFILACE PODHLEDŮ, SVISLÝCH PLOCH SANAČNÍ MALTOU JEDNOVRST TL 10MM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</si>
  <si>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</si>
  <si>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62641</t>
  </si>
  <si>
    <t>SJEDNOCUJÍCÍ STĚRKA JEMNOU MALTOU TL CCA 2MM</t>
  </si>
  <si>
    <t>obě strany zábradlí 15%
Odvoz a likvidace vznikého odpadu v režii zhotovitele</t>
  </si>
  <si>
    <t>OČIŠTĚNÍ BETON KONSTR OTRYSKÁNÍM TLAK VODOU DO 200 BARŮ</t>
  </si>
  <si>
    <t>III/38710</t>
  </si>
  <si>
    <t>Stavba: III/38710 Nedvědice, most 38710-2 přes Smrčecký potok</t>
  </si>
  <si>
    <t>Nedvědice, most 38710-2 přes Smrčecký potok</t>
  </si>
  <si>
    <t>Most ev.č. 38710-2</t>
  </si>
  <si>
    <t>Levá strana mostu 18,3*1,1=20,130 [A] 
Pravá strana mostu 12,1*1,1=13,310 [B] 
Celkem: A+B=33,440 [C]</t>
  </si>
  <si>
    <t>Levá strana mostu 20,130*0,15=3,020 [A] 
Pravá strana mostu 13,310*0,15=1,997 [B] 
Celkem: A+B=5,017 [C]</t>
  </si>
  <si>
    <t>Obě římsy - vodorovná, svislá plocha (čelo) a podhled
Odvoz a likvidace vzniklého odpadu v režii zhotovitele</t>
  </si>
  <si>
    <t>levá římsa 18,3*(0,3+1,2+0,25+0,3)=37,515 [A] 
pravá římsa 12,1*(0,3+0,6+0,25+0,3)=17,545  [B]  
Celkem: A+B=55,060 [C]</t>
  </si>
  <si>
    <t>62631</t>
  </si>
  <si>
    <t>SPOJOVACÍ MŮSTEK MEZI STARÝM A NOVÝM BETONEM</t>
  </si>
  <si>
    <t>Obě římsy - vodorovná, svislá plocha (čelo) a podhled</t>
  </si>
  <si>
    <t>levá římsa 18,3*(1,2+0,25+0,3)=32,025 [A] 
pravá římsa 12,1*(0,6+0,25+0,3)=13,915  [B]  
Celkem: A+B=45,940 [C]</t>
  </si>
  <si>
    <t>Komunikace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</si>
  <si>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</si>
  <si>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LITÝ ASFALT MA II (KŘIŽ, PARKOVIŠTĚ, ZASTÁVKY) 16 TL. 45MM</t>
  </si>
  <si>
    <t>575B65</t>
  </si>
  <si>
    <t>levá strana 18,3*0,3=5,490 [A] 
pravá strana 12,1*0,3=3,630  [B]  
Celkem: A+B=9,120 [C]</t>
  </si>
  <si>
    <t>587202</t>
  </si>
  <si>
    <t>PŘEDLÁŽDĚNÍ KRYTU Z DROBNÝCH KOSTEK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</si>
  <si>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</si>
  <si>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Doplnění drážky na levé i pravé straně</t>
  </si>
  <si>
    <t>Oprava přídlažby na levé straně</t>
  </si>
  <si>
    <t>5,0*0,5=2,500 [A]</t>
  </si>
  <si>
    <t>VÝŠKOVÁ ÚPRAVA OBRUBNÍKŮ BETONOVÝCH</t>
  </si>
  <si>
    <t>Položka výšková úprava obrub zahrnuje jejich vytrhání, očištění, manipulaci, nové betonové lože a osazení. Případné nutné doplnění novými obrubami se uvede v položkách 9172 až 9177.</t>
  </si>
  <si>
    <t>Pokleslý obrubník na levé straně</t>
  </si>
  <si>
    <t xml:space="preserve">levá římsa 5,0=5,000 [A] </t>
  </si>
  <si>
    <t>SPÁROVÁNÍ STARÉHO ZDIVA CEMENTOVOU MALTOU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</si>
  <si>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</si>
  <si>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 xml:space="preserve">Čelo klenby + křídla </t>
  </si>
  <si>
    <t>levá strana 10,0=10,000 [A] 
pravá strana 12,0=12,000  [B]  
Celkem: A+B=22,000 [C]</t>
  </si>
  <si>
    <t>OČIŠTĚNÍ ZDIVA OTRYSKÁNÍM TLAKOVOU VODOU DO 200 BARŮ</t>
  </si>
  <si>
    <t>Zemní práce</t>
  </si>
  <si>
    <t>M</t>
  </si>
  <si>
    <t>014102</t>
  </si>
  <si>
    <t>POPLATKY ZA SKLÁDKU</t>
  </si>
  <si>
    <t>T</t>
  </si>
  <si>
    <t>zahrnuje veškeré poplatky provozovateli skládky související s uložením odpadu na skládce.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</si>
  <si>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</si>
  <si>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</si>
  <si>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</si>
  <si>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</si>
  <si>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(8,3+1,63+1,63+2)*4*0,2=10,848 [A]</t>
  </si>
  <si>
    <t>(8,3+1,63+1,63+2)*4*0,2*2=21,696 [A]</t>
  </si>
  <si>
    <t>Urovnání dna koryta pod mostem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</si>
</sst>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8" fillId="0" borderId="0"/>
  </cellStyleXfs>
  <cellXfs count="6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9" fontId="8" fillId="0" borderId="1" xfId="6" applyNumberFormat="1" applyFont="1" applyBorder="1" applyAlignment="1">
      <alignment horizontal="right"/>
    </xf>
    <xf numFmtId="0" fontId="8" fillId="0" borderId="1" xfId="6" applyFont="1" applyBorder="1" applyAlignment="1">
      <alignment wrapText="1"/>
    </xf>
    <xf numFmtId="0" fontId="9" fillId="2" borderId="2" xfId="6" applyFont="1" applyFill="1" applyBorder="1" applyAlignment="1">
      <alignment horizontal="right"/>
    </xf>
    <xf numFmtId="0" fontId="9" fillId="2" borderId="5" xfId="6" applyFont="1" applyFill="1" applyBorder="1" applyAlignment="1">
      <alignment wrapText="1"/>
    </xf>
    <xf numFmtId="4" fontId="9" fillId="2" borderId="2" xfId="6" applyNumberFormat="1" applyFont="1" applyFill="1" applyBorder="1" applyAlignment="1">
      <alignment horizontal="center"/>
    </xf>
    <xf numFmtId="4" fontId="0" fillId="0" borderId="0" xfId="0" applyNumberFormat="1"/>
    <xf numFmtId="0" fontId="8" fillId="0" borderId="0" xfId="7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7" fillId="0" borderId="1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0" fillId="2" borderId="2" xfId="6" applyFont="1" applyFill="1" applyBorder="1"/>
    <xf numFmtId="0" fontId="3" fillId="2" borderId="2" xfId="6" applyFont="1" applyFill="1" applyBorder="1" applyAlignment="1">
      <alignment wrapText="1"/>
    </xf>
    <xf numFmtId="0" fontId="11" fillId="2" borderId="5" xfId="6" applyFont="1" applyFill="1" applyBorder="1" applyAlignment="1">
      <alignment wrapText="1"/>
    </xf>
    <xf numFmtId="0" fontId="11" fillId="2" borderId="2" xfId="6" applyFont="1" applyFill="1" applyBorder="1" applyAlignment="1">
      <alignment horizontal="right"/>
    </xf>
    <xf numFmtId="4" fontId="11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3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B12" sqref="B12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53"/>
      <c r="B1" s="1"/>
      <c r="C1" s="1"/>
      <c r="D1" s="1"/>
      <c r="E1" s="1"/>
    </row>
    <row r="2" spans="1:5" ht="12.75" customHeight="1" x14ac:dyDescent="0.2">
      <c r="A2" s="53"/>
      <c r="B2" s="54" t="s">
        <v>0</v>
      </c>
      <c r="C2" s="1"/>
      <c r="D2" s="1"/>
      <c r="E2" s="1"/>
    </row>
    <row r="3" spans="1:5" ht="20.100000000000001" customHeight="1" x14ac:dyDescent="0.2">
      <c r="A3" s="53"/>
      <c r="B3" s="53"/>
      <c r="C3" s="1"/>
      <c r="D3" s="1"/>
      <c r="E3" s="1"/>
    </row>
    <row r="4" spans="1:5" ht="20.100000000000001" customHeight="1" x14ac:dyDescent="0.3">
      <c r="A4" s="1"/>
      <c r="B4" s="55" t="s">
        <v>84</v>
      </c>
      <c r="C4" s="53"/>
      <c r="D4" s="53"/>
      <c r="E4" s="1"/>
    </row>
    <row r="5" spans="1:5" ht="12.75" customHeight="1" x14ac:dyDescent="0.2">
      <c r="A5" s="1"/>
      <c r="B5" s="53" t="s">
        <v>1</v>
      </c>
      <c r="C5" s="53"/>
      <c r="D5" s="53"/>
      <c r="E5" s="1"/>
    </row>
    <row r="6" spans="1:5" ht="12.75" customHeight="1" x14ac:dyDescent="0.2">
      <c r="A6" s="1"/>
      <c r="B6" s="3" t="s">
        <v>2</v>
      </c>
      <c r="C6" s="6">
        <f>SUM(C10:C11)</f>
        <v>0</v>
      </c>
      <c r="D6" s="1"/>
      <c r="E6" s="1"/>
    </row>
    <row r="7" spans="1:5" ht="12.75" customHeight="1" x14ac:dyDescent="0.2">
      <c r="A7" s="1"/>
      <c r="B7" s="3" t="s">
        <v>3</v>
      </c>
      <c r="C7" s="6">
        <f>SUM(E10:E11)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</row>
    <row r="10" spans="1:5" ht="12.75" customHeight="1" x14ac:dyDescent="0.2">
      <c r="A10" s="15" t="s">
        <v>24</v>
      </c>
      <c r="B10" s="15" t="s">
        <v>25</v>
      </c>
      <c r="C10" s="16">
        <f>'000_Vedlejší'!I3</f>
        <v>0</v>
      </c>
      <c r="D10" s="16">
        <f>'000_Vedlejší'!O2</f>
        <v>0</v>
      </c>
      <c r="E10" s="16">
        <f>C10+D10</f>
        <v>0</v>
      </c>
    </row>
    <row r="11" spans="1:5" ht="12.75" customHeight="1" x14ac:dyDescent="0.2">
      <c r="A11" s="32" t="s">
        <v>57</v>
      </c>
      <c r="B11" s="32" t="s">
        <v>86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>
      <pane ySplit="8" topLeftCell="A9" activePane="bottomLeft" state="frozen"/>
      <selection pane="bottomLeft" activeCell="H23" sqref="H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9</v>
      </c>
      <c r="B1" s="1"/>
      <c r="C1" s="1"/>
      <c r="D1" s="1"/>
      <c r="E1" s="1"/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11</v>
      </c>
      <c r="F2" s="1"/>
      <c r="G2" s="1"/>
      <c r="H2" s="5"/>
      <c r="I2" s="5"/>
      <c r="O2">
        <f>0+O9</f>
        <v>0</v>
      </c>
      <c r="P2" t="s">
        <v>22</v>
      </c>
    </row>
    <row r="3" spans="1:18" ht="15" customHeight="1" x14ac:dyDescent="0.25">
      <c r="A3" t="s">
        <v>10</v>
      </c>
      <c r="B3" s="10" t="s">
        <v>12</v>
      </c>
      <c r="C3" s="57" t="s">
        <v>83</v>
      </c>
      <c r="D3" s="53"/>
      <c r="E3" s="11" t="s">
        <v>85</v>
      </c>
      <c r="F3" s="1"/>
      <c r="G3" s="8"/>
      <c r="H3" s="7" t="s">
        <v>24</v>
      </c>
      <c r="I3" s="31">
        <f>0+I9</f>
        <v>0</v>
      </c>
      <c r="O3" t="s">
        <v>19</v>
      </c>
      <c r="P3" t="s">
        <v>23</v>
      </c>
    </row>
    <row r="4" spans="1:18" ht="15" customHeight="1" x14ac:dyDescent="0.25">
      <c r="A4" t="s">
        <v>13</v>
      </c>
      <c r="B4" s="10" t="s">
        <v>14</v>
      </c>
      <c r="C4" s="57" t="s">
        <v>15</v>
      </c>
      <c r="D4" s="53"/>
      <c r="E4" s="11" t="s">
        <v>16</v>
      </c>
      <c r="F4" s="1"/>
      <c r="G4" s="1"/>
      <c r="H4" s="9"/>
      <c r="I4" s="9"/>
      <c r="O4" t="s">
        <v>20</v>
      </c>
      <c r="P4" t="s">
        <v>23</v>
      </c>
    </row>
    <row r="5" spans="1:18" ht="12.75" customHeight="1" x14ac:dyDescent="0.25">
      <c r="A5" t="s">
        <v>17</v>
      </c>
      <c r="B5" s="13" t="s">
        <v>18</v>
      </c>
      <c r="C5" s="58" t="s">
        <v>24</v>
      </c>
      <c r="D5" s="59"/>
      <c r="E5" s="14" t="s">
        <v>25</v>
      </c>
      <c r="F5" s="5"/>
      <c r="G5" s="5"/>
      <c r="H5" s="5"/>
      <c r="I5" s="5"/>
      <c r="O5" t="s">
        <v>21</v>
      </c>
      <c r="P5" t="s">
        <v>23</v>
      </c>
    </row>
    <row r="6" spans="1:18" ht="12.75" customHeight="1" x14ac:dyDescent="0.2">
      <c r="A6" s="56" t="s">
        <v>26</v>
      </c>
      <c r="B6" s="56" t="s">
        <v>28</v>
      </c>
      <c r="C6" s="56" t="s">
        <v>30</v>
      </c>
      <c r="D6" s="56" t="s">
        <v>31</v>
      </c>
      <c r="E6" s="56" t="s">
        <v>32</v>
      </c>
      <c r="F6" s="56" t="s">
        <v>34</v>
      </c>
      <c r="G6" s="56" t="s">
        <v>36</v>
      </c>
      <c r="H6" s="56" t="s">
        <v>38</v>
      </c>
      <c r="I6" s="56"/>
    </row>
    <row r="7" spans="1:18" ht="12.75" customHeight="1" x14ac:dyDescent="0.2">
      <c r="A7" s="56"/>
      <c r="B7" s="56"/>
      <c r="C7" s="56"/>
      <c r="D7" s="56"/>
      <c r="E7" s="56"/>
      <c r="F7" s="56"/>
      <c r="G7" s="56"/>
      <c r="H7" s="12" t="s">
        <v>39</v>
      </c>
      <c r="I7" s="12" t="s">
        <v>41</v>
      </c>
    </row>
    <row r="8" spans="1:18" ht="12.75" customHeight="1" x14ac:dyDescent="0.2">
      <c r="A8" s="12" t="s">
        <v>27</v>
      </c>
      <c r="B8" s="12" t="s">
        <v>29</v>
      </c>
      <c r="C8" s="12" t="s">
        <v>23</v>
      </c>
      <c r="D8" s="12" t="s">
        <v>22</v>
      </c>
      <c r="E8" s="12" t="s">
        <v>33</v>
      </c>
      <c r="F8" s="12" t="s">
        <v>35</v>
      </c>
      <c r="G8" s="12" t="s">
        <v>37</v>
      </c>
      <c r="H8" s="12" t="s">
        <v>40</v>
      </c>
      <c r="I8" s="12" t="s">
        <v>42</v>
      </c>
    </row>
    <row r="9" spans="1:18" ht="12.75" customHeight="1" x14ac:dyDescent="0.2">
      <c r="A9" s="18" t="s">
        <v>43</v>
      </c>
      <c r="B9" s="18"/>
      <c r="C9" s="19" t="s">
        <v>27</v>
      </c>
      <c r="D9" s="18"/>
      <c r="E9" s="20" t="s">
        <v>44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45</v>
      </c>
      <c r="B10" s="22">
        <v>1</v>
      </c>
      <c r="C10" s="36" t="s">
        <v>72</v>
      </c>
      <c r="D10" s="17" t="s">
        <v>47</v>
      </c>
      <c r="E10" s="37" t="s">
        <v>74</v>
      </c>
      <c r="F10" s="24" t="s">
        <v>48</v>
      </c>
      <c r="G10" s="25">
        <v>1</v>
      </c>
      <c r="H10" s="26">
        <v>0</v>
      </c>
      <c r="I10" s="26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27" t="s">
        <v>49</v>
      </c>
      <c r="E11" s="28" t="s">
        <v>50</v>
      </c>
    </row>
    <row r="12" spans="1:18" x14ac:dyDescent="0.2">
      <c r="A12" s="29" t="s">
        <v>51</v>
      </c>
      <c r="E12" s="30" t="s">
        <v>50</v>
      </c>
    </row>
    <row r="13" spans="1:18" x14ac:dyDescent="0.2">
      <c r="A13" t="s">
        <v>52</v>
      </c>
      <c r="E13" s="28" t="s">
        <v>50</v>
      </c>
    </row>
    <row r="14" spans="1:18" x14ac:dyDescent="0.2">
      <c r="A14" s="17" t="s">
        <v>45</v>
      </c>
      <c r="B14" s="22">
        <v>2</v>
      </c>
      <c r="C14" s="36" t="s">
        <v>46</v>
      </c>
      <c r="D14" s="17" t="s">
        <v>47</v>
      </c>
      <c r="E14" s="37" t="s">
        <v>54</v>
      </c>
      <c r="F14" s="24" t="s">
        <v>48</v>
      </c>
      <c r="G14" s="25">
        <v>1</v>
      </c>
      <c r="H14" s="26">
        <v>0</v>
      </c>
      <c r="I14" s="26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7" t="s">
        <v>49</v>
      </c>
      <c r="E15" s="28" t="s">
        <v>50</v>
      </c>
    </row>
    <row r="16" spans="1:18" x14ac:dyDescent="0.2">
      <c r="A16" s="29" t="s">
        <v>51</v>
      </c>
      <c r="E16" s="30" t="s">
        <v>50</v>
      </c>
    </row>
    <row r="17" spans="1:16" x14ac:dyDescent="0.2">
      <c r="A17" t="s">
        <v>52</v>
      </c>
      <c r="E17" s="28" t="s">
        <v>50</v>
      </c>
    </row>
    <row r="18" spans="1:16" ht="25.5" x14ac:dyDescent="0.2">
      <c r="A18" s="17" t="s">
        <v>45</v>
      </c>
      <c r="B18" s="22">
        <v>3</v>
      </c>
      <c r="C18" s="36" t="s">
        <v>53</v>
      </c>
      <c r="D18" s="17" t="s">
        <v>47</v>
      </c>
      <c r="E18" s="23" t="s">
        <v>55</v>
      </c>
      <c r="F18" s="24" t="s">
        <v>48</v>
      </c>
      <c r="G18" s="25">
        <v>1</v>
      </c>
      <c r="H18" s="26">
        <v>0</v>
      </c>
      <c r="I18" s="26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27" t="s">
        <v>49</v>
      </c>
      <c r="E19" s="28" t="s">
        <v>50</v>
      </c>
    </row>
    <row r="20" spans="1:16" x14ac:dyDescent="0.2">
      <c r="A20" s="29" t="s">
        <v>51</v>
      </c>
      <c r="E20" s="30" t="s">
        <v>50</v>
      </c>
    </row>
    <row r="21" spans="1:16" x14ac:dyDescent="0.2">
      <c r="A21" t="s">
        <v>52</v>
      </c>
      <c r="E21" s="28" t="s">
        <v>50</v>
      </c>
    </row>
    <row r="22" spans="1:16" x14ac:dyDescent="0.2">
      <c r="A22" s="17" t="s">
        <v>45</v>
      </c>
      <c r="B22" s="22">
        <v>4</v>
      </c>
      <c r="C22" s="36" t="s">
        <v>73</v>
      </c>
      <c r="D22" s="17" t="s">
        <v>47</v>
      </c>
      <c r="E22" s="23" t="s">
        <v>56</v>
      </c>
      <c r="F22" s="24" t="s">
        <v>48</v>
      </c>
      <c r="G22" s="25">
        <v>1</v>
      </c>
      <c r="H22" s="26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27" t="s">
        <v>49</v>
      </c>
      <c r="E23" s="28" t="s">
        <v>50</v>
      </c>
    </row>
    <row r="24" spans="1:16" x14ac:dyDescent="0.2">
      <c r="A24" s="29" t="s">
        <v>51</v>
      </c>
      <c r="E24" s="30" t="s">
        <v>50</v>
      </c>
    </row>
    <row r="25" spans="1:16" x14ac:dyDescent="0.2">
      <c r="A25" t="s">
        <v>52</v>
      </c>
      <c r="E25" s="28" t="s">
        <v>50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abSelected="1" topLeftCell="B1" workbookViewId="0">
      <pane ySplit="7" topLeftCell="A8" activePane="bottomLeft" state="frozen"/>
      <selection pane="bottomLeft" activeCell="H69" sqref="H6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9</v>
      </c>
      <c r="B1" s="1"/>
      <c r="C1" s="1"/>
      <c r="D1" s="1"/>
      <c r="E1" s="1"/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11</v>
      </c>
      <c r="F2" s="1"/>
      <c r="G2" s="1"/>
      <c r="H2" s="5"/>
      <c r="I2" s="5"/>
      <c r="O2">
        <f>0+O44+O53+O27+O18+O13+O8</f>
        <v>0</v>
      </c>
      <c r="P2" t="s">
        <v>22</v>
      </c>
    </row>
    <row r="3" spans="1:18" ht="15" customHeight="1" x14ac:dyDescent="0.25">
      <c r="A3" t="s">
        <v>10</v>
      </c>
      <c r="B3" s="10" t="s">
        <v>12</v>
      </c>
      <c r="C3" s="57" t="s">
        <v>83</v>
      </c>
      <c r="D3" s="53"/>
      <c r="E3" s="11" t="s">
        <v>85</v>
      </c>
      <c r="F3" s="1"/>
      <c r="G3" s="8"/>
      <c r="H3" s="7" t="s">
        <v>57</v>
      </c>
      <c r="I3" s="31">
        <f>0+I44+I53+I27+I18+I13+I8</f>
        <v>0</v>
      </c>
      <c r="O3" t="s">
        <v>19</v>
      </c>
      <c r="P3" t="s">
        <v>23</v>
      </c>
    </row>
    <row r="4" spans="1:18" ht="15" customHeight="1" x14ac:dyDescent="0.25">
      <c r="A4" t="s">
        <v>13</v>
      </c>
      <c r="B4" s="13" t="s">
        <v>18</v>
      </c>
      <c r="C4" s="58" t="s">
        <v>57</v>
      </c>
      <c r="D4" s="59"/>
      <c r="E4" s="14" t="s">
        <v>86</v>
      </c>
      <c r="F4" s="5"/>
      <c r="G4" s="5"/>
      <c r="H4" s="18"/>
      <c r="I4" s="18"/>
      <c r="O4" t="s">
        <v>20</v>
      </c>
      <c r="P4" t="s">
        <v>23</v>
      </c>
    </row>
    <row r="5" spans="1:18" ht="12.75" customHeight="1" x14ac:dyDescent="0.2">
      <c r="A5" s="56" t="s">
        <v>26</v>
      </c>
      <c r="B5" s="56" t="s">
        <v>28</v>
      </c>
      <c r="C5" s="56" t="s">
        <v>30</v>
      </c>
      <c r="D5" s="56" t="s">
        <v>31</v>
      </c>
      <c r="E5" s="56" t="s">
        <v>32</v>
      </c>
      <c r="F5" s="56" t="s">
        <v>34</v>
      </c>
      <c r="G5" s="56" t="s">
        <v>36</v>
      </c>
      <c r="H5" s="56" t="s">
        <v>38</v>
      </c>
      <c r="I5" s="56"/>
      <c r="O5" t="s">
        <v>21</v>
      </c>
      <c r="P5" t="s">
        <v>23</v>
      </c>
    </row>
    <row r="6" spans="1:18" ht="12.75" customHeight="1" x14ac:dyDescent="0.2">
      <c r="A6" s="56"/>
      <c r="B6" s="56"/>
      <c r="C6" s="56"/>
      <c r="D6" s="56"/>
      <c r="E6" s="56"/>
      <c r="F6" s="56"/>
      <c r="G6" s="56"/>
      <c r="H6" s="12" t="s">
        <v>39</v>
      </c>
      <c r="I6" s="12" t="s">
        <v>41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</row>
    <row r="8" spans="1:18" ht="12.75" customHeight="1" x14ac:dyDescent="0.2">
      <c r="A8" s="18" t="s">
        <v>43</v>
      </c>
      <c r="B8" s="18"/>
      <c r="C8" s="19" t="s">
        <v>27</v>
      </c>
      <c r="D8" s="18"/>
      <c r="E8" s="20" t="s">
        <v>44</v>
      </c>
      <c r="F8" s="18"/>
      <c r="G8" s="18"/>
      <c r="H8" s="18"/>
      <c r="I8" s="21">
        <f>0+Q8</f>
        <v>0</v>
      </c>
      <c r="O8">
        <f>0+R8</f>
        <v>0</v>
      </c>
      <c r="Q8" s="41">
        <f>0+I9</f>
        <v>0</v>
      </c>
      <c r="R8">
        <f>0+O9</f>
        <v>0</v>
      </c>
    </row>
    <row r="9" spans="1:18" x14ac:dyDescent="0.2">
      <c r="A9" s="17" t="s">
        <v>45</v>
      </c>
      <c r="B9" s="22" t="s">
        <v>29</v>
      </c>
      <c r="C9" s="22" t="s">
        <v>117</v>
      </c>
      <c r="D9" s="17" t="s">
        <v>50</v>
      </c>
      <c r="E9" s="23" t="s">
        <v>118</v>
      </c>
      <c r="F9" s="24" t="s">
        <v>119</v>
      </c>
      <c r="G9" s="25">
        <v>21.696000000000002</v>
      </c>
      <c r="H9" s="26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127</v>
      </c>
    </row>
    <row r="11" spans="1:18" x14ac:dyDescent="0.2">
      <c r="A11" s="29" t="s">
        <v>51</v>
      </c>
      <c r="E11" s="47" t="s">
        <v>126</v>
      </c>
    </row>
    <row r="12" spans="1:18" ht="25.5" x14ac:dyDescent="0.2">
      <c r="A12" t="s">
        <v>52</v>
      </c>
      <c r="E12" s="28" t="s">
        <v>120</v>
      </c>
    </row>
    <row r="13" spans="1:18" ht="12.75" customHeight="1" x14ac:dyDescent="0.2">
      <c r="A13" s="48" t="s">
        <v>43</v>
      </c>
      <c r="B13" s="48"/>
      <c r="C13" s="51" t="s">
        <v>29</v>
      </c>
      <c r="D13" s="48"/>
      <c r="E13" s="50" t="s">
        <v>115</v>
      </c>
      <c r="F13" s="48"/>
      <c r="G13" s="48"/>
      <c r="H13" s="48"/>
      <c r="I13" s="52">
        <f>0+Q13</f>
        <v>0</v>
      </c>
      <c r="O13">
        <f>0+R13</f>
        <v>0</v>
      </c>
      <c r="Q13" s="41">
        <f>0+I14</f>
        <v>0</v>
      </c>
      <c r="R13">
        <f>0+O14</f>
        <v>0</v>
      </c>
    </row>
    <row r="14" spans="1:18" x14ac:dyDescent="0.2">
      <c r="A14" s="17" t="s">
        <v>45</v>
      </c>
      <c r="B14" s="22" t="s">
        <v>23</v>
      </c>
      <c r="C14" s="22" t="s">
        <v>121</v>
      </c>
      <c r="D14" s="17" t="s">
        <v>50</v>
      </c>
      <c r="E14" s="23" t="s">
        <v>122</v>
      </c>
      <c r="F14" s="24" t="s">
        <v>123</v>
      </c>
      <c r="G14" s="25">
        <v>10.848000000000001</v>
      </c>
      <c r="H14" s="26">
        <v>0</v>
      </c>
      <c r="I14" s="26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7" t="s">
        <v>49</v>
      </c>
      <c r="E15" s="28" t="s">
        <v>127</v>
      </c>
    </row>
    <row r="16" spans="1:18" x14ac:dyDescent="0.2">
      <c r="A16" s="29" t="s">
        <v>51</v>
      </c>
      <c r="E16" s="47" t="s">
        <v>125</v>
      </c>
    </row>
    <row r="17" spans="1:18" ht="63.75" x14ac:dyDescent="0.2">
      <c r="A17" t="s">
        <v>52</v>
      </c>
      <c r="E17" s="28" t="s">
        <v>124</v>
      </c>
    </row>
    <row r="18" spans="1:18" ht="12.75" customHeight="1" x14ac:dyDescent="0.2">
      <c r="A18" s="48" t="s">
        <v>43</v>
      </c>
      <c r="B18" s="48"/>
      <c r="C18" s="34" t="s">
        <v>35</v>
      </c>
      <c r="D18" s="48"/>
      <c r="E18" s="49" t="s">
        <v>95</v>
      </c>
      <c r="F18" s="48"/>
      <c r="G18" s="48"/>
      <c r="H18" s="48"/>
      <c r="I18" s="35">
        <f>0+Q18</f>
        <v>0</v>
      </c>
      <c r="O18">
        <f>0+R18</f>
        <v>0</v>
      </c>
      <c r="Q18" s="41">
        <f>0+I19+I23</f>
        <v>0</v>
      </c>
      <c r="R18">
        <f>0+O19+O23</f>
        <v>0</v>
      </c>
    </row>
    <row r="19" spans="1:18" x14ac:dyDescent="0.2">
      <c r="A19" s="17" t="s">
        <v>45</v>
      </c>
      <c r="B19" s="22">
        <v>3</v>
      </c>
      <c r="C19" s="22" t="s">
        <v>98</v>
      </c>
      <c r="D19" s="17" t="s">
        <v>50</v>
      </c>
      <c r="E19" s="45" t="s">
        <v>97</v>
      </c>
      <c r="F19" s="24" t="s">
        <v>62</v>
      </c>
      <c r="G19" s="25">
        <v>9.1199999999999992</v>
      </c>
      <c r="H19" s="26">
        <v>0</v>
      </c>
      <c r="I19" s="26">
        <f>ROUND(ROUND(H19,2)*ROUND(G19,3),2)</f>
        <v>0</v>
      </c>
      <c r="O19">
        <f>(I19*21)/100</f>
        <v>0</v>
      </c>
      <c r="P19" t="s">
        <v>23</v>
      </c>
    </row>
    <row r="20" spans="1:18" x14ac:dyDescent="0.2">
      <c r="A20" s="27" t="s">
        <v>49</v>
      </c>
      <c r="E20" s="28" t="s">
        <v>103</v>
      </c>
    </row>
    <row r="21" spans="1:18" ht="38.25" customHeight="1" x14ac:dyDescent="0.2">
      <c r="A21" s="29" t="s">
        <v>51</v>
      </c>
      <c r="E21" s="30" t="s">
        <v>99</v>
      </c>
    </row>
    <row r="22" spans="1:18" ht="127.5" x14ac:dyDescent="0.2">
      <c r="A22" t="s">
        <v>52</v>
      </c>
      <c r="E22" s="28" t="s">
        <v>96</v>
      </c>
    </row>
    <row r="23" spans="1:18" x14ac:dyDescent="0.2">
      <c r="A23" s="17" t="s">
        <v>45</v>
      </c>
      <c r="B23" s="22">
        <v>4</v>
      </c>
      <c r="C23" s="22" t="s">
        <v>100</v>
      </c>
      <c r="D23" s="17" t="s">
        <v>50</v>
      </c>
      <c r="E23" s="45" t="s">
        <v>101</v>
      </c>
      <c r="F23" s="24" t="s">
        <v>62</v>
      </c>
      <c r="G23" s="25">
        <v>2.5</v>
      </c>
      <c r="H23" s="26">
        <v>0</v>
      </c>
      <c r="I23" s="26">
        <f>ROUND(ROUND(H23,2)*ROUND(G23,3),2)</f>
        <v>0</v>
      </c>
      <c r="O23">
        <f>(I23*21)/100</f>
        <v>0</v>
      </c>
      <c r="P23" t="s">
        <v>23</v>
      </c>
    </row>
    <row r="24" spans="1:18" x14ac:dyDescent="0.2">
      <c r="A24" s="27" t="s">
        <v>49</v>
      </c>
      <c r="E24" s="28" t="s">
        <v>104</v>
      </c>
    </row>
    <row r="25" spans="1:18" x14ac:dyDescent="0.2">
      <c r="A25" s="29" t="s">
        <v>51</v>
      </c>
      <c r="E25" s="47" t="s">
        <v>105</v>
      </c>
    </row>
    <row r="26" spans="1:18" ht="102" x14ac:dyDescent="0.2">
      <c r="A26" t="s">
        <v>52</v>
      </c>
      <c r="E26" s="28" t="s">
        <v>102</v>
      </c>
    </row>
    <row r="27" spans="1:18" ht="12.75" customHeight="1" x14ac:dyDescent="0.2">
      <c r="A27" s="5" t="s">
        <v>43</v>
      </c>
      <c r="B27" s="5"/>
      <c r="C27" s="38" t="s">
        <v>37</v>
      </c>
      <c r="D27" s="5"/>
      <c r="E27" s="39" t="s">
        <v>75</v>
      </c>
      <c r="F27" s="5"/>
      <c r="G27" s="5"/>
      <c r="H27" s="5"/>
      <c r="I27" s="40">
        <f>0+Q27</f>
        <v>0</v>
      </c>
      <c r="O27">
        <f>0+R27</f>
        <v>0</v>
      </c>
      <c r="Q27" s="41">
        <f>0+I28+I32+I36+I40</f>
        <v>0</v>
      </c>
      <c r="R27">
        <f>0+O28+O32+O36+O40</f>
        <v>0</v>
      </c>
    </row>
    <row r="28" spans="1:18" ht="25.5" x14ac:dyDescent="0.2">
      <c r="A28" s="17" t="s">
        <v>45</v>
      </c>
      <c r="B28" s="43">
        <v>5</v>
      </c>
      <c r="C28" s="43" t="s">
        <v>76</v>
      </c>
      <c r="D28" s="44" t="s">
        <v>50</v>
      </c>
      <c r="E28" s="45" t="s">
        <v>77</v>
      </c>
      <c r="F28" s="24" t="s">
        <v>62</v>
      </c>
      <c r="G28" s="25">
        <v>45.94</v>
      </c>
      <c r="H28" s="26">
        <v>0</v>
      </c>
      <c r="I28" s="26">
        <f>ROUND(ROUND(H28,2)*ROUND(G28,3),2)</f>
        <v>0</v>
      </c>
      <c r="O28">
        <f>(I28*21)/100</f>
        <v>0</v>
      </c>
      <c r="P28" t="s">
        <v>23</v>
      </c>
    </row>
    <row r="29" spans="1:18" x14ac:dyDescent="0.2">
      <c r="A29" s="27" t="s">
        <v>49</v>
      </c>
      <c r="E29" s="46" t="s">
        <v>93</v>
      </c>
    </row>
    <row r="30" spans="1:18" ht="38.25" x14ac:dyDescent="0.2">
      <c r="A30" s="29" t="s">
        <v>51</v>
      </c>
      <c r="E30" s="30" t="s">
        <v>94</v>
      </c>
    </row>
    <row r="31" spans="1:18" ht="76.5" x14ac:dyDescent="0.2">
      <c r="A31" t="s">
        <v>52</v>
      </c>
      <c r="E31" s="28" t="s">
        <v>78</v>
      </c>
    </row>
    <row r="32" spans="1:18" s="42" customFormat="1" x14ac:dyDescent="0.2">
      <c r="A32" s="17" t="s">
        <v>45</v>
      </c>
      <c r="B32" s="22">
        <v>6</v>
      </c>
      <c r="C32" s="22" t="s">
        <v>91</v>
      </c>
      <c r="D32" s="17" t="s">
        <v>50</v>
      </c>
      <c r="E32" s="45" t="s">
        <v>92</v>
      </c>
      <c r="F32" s="24" t="s">
        <v>62</v>
      </c>
      <c r="G32" s="25">
        <v>45.94</v>
      </c>
      <c r="H32" s="26">
        <v>0</v>
      </c>
      <c r="I32" s="26">
        <f>ROUND(ROUND(H32,2)*ROUND(G32,3),2)</f>
        <v>0</v>
      </c>
      <c r="O32" s="42">
        <f>(I32*21)/100</f>
        <v>0</v>
      </c>
      <c r="P32" s="42" t="s">
        <v>23</v>
      </c>
    </row>
    <row r="33" spans="1:18" s="42" customFormat="1" x14ac:dyDescent="0.2">
      <c r="A33" s="27" t="s">
        <v>49</v>
      </c>
      <c r="E33" s="46" t="s">
        <v>93</v>
      </c>
    </row>
    <row r="34" spans="1:18" s="42" customFormat="1" ht="38.25" x14ac:dyDescent="0.2">
      <c r="A34" s="29" t="s">
        <v>51</v>
      </c>
      <c r="E34" s="30" t="s">
        <v>94</v>
      </c>
    </row>
    <row r="35" spans="1:18" s="42" customFormat="1" ht="76.5" x14ac:dyDescent="0.2">
      <c r="A35" s="42" t="s">
        <v>52</v>
      </c>
      <c r="E35" s="28" t="s">
        <v>78</v>
      </c>
    </row>
    <row r="36" spans="1:18" s="42" customFormat="1" x14ac:dyDescent="0.2">
      <c r="A36" s="17" t="s">
        <v>45</v>
      </c>
      <c r="B36" s="43">
        <v>7</v>
      </c>
      <c r="C36" s="43" t="s">
        <v>79</v>
      </c>
      <c r="D36" s="44" t="s">
        <v>50</v>
      </c>
      <c r="E36" s="45" t="s">
        <v>80</v>
      </c>
      <c r="F36" s="24" t="s">
        <v>62</v>
      </c>
      <c r="G36" s="25">
        <v>45.94</v>
      </c>
      <c r="H36" s="26">
        <v>0</v>
      </c>
      <c r="I36" s="26">
        <f>ROUND(ROUND(H36,2)*ROUND(G36,3),2)</f>
        <v>0</v>
      </c>
      <c r="O36" s="42">
        <f>(I36*21)/100</f>
        <v>0</v>
      </c>
      <c r="P36" s="42" t="s">
        <v>23</v>
      </c>
    </row>
    <row r="37" spans="1:18" s="42" customFormat="1" x14ac:dyDescent="0.2">
      <c r="A37" s="27" t="s">
        <v>49</v>
      </c>
      <c r="E37" s="46" t="s">
        <v>93</v>
      </c>
    </row>
    <row r="38" spans="1:18" s="42" customFormat="1" ht="38.25" x14ac:dyDescent="0.2">
      <c r="A38" s="29" t="s">
        <v>51</v>
      </c>
      <c r="E38" s="30" t="s">
        <v>94</v>
      </c>
    </row>
    <row r="39" spans="1:18" s="42" customFormat="1" ht="76.5" x14ac:dyDescent="0.2">
      <c r="A39" s="42" t="s">
        <v>52</v>
      </c>
      <c r="E39" s="28" t="s">
        <v>78</v>
      </c>
    </row>
    <row r="40" spans="1:18" x14ac:dyDescent="0.2">
      <c r="A40" s="17" t="s">
        <v>45</v>
      </c>
      <c r="B40" s="22">
        <v>8</v>
      </c>
      <c r="C40" s="22">
        <v>62745</v>
      </c>
      <c r="D40" s="17" t="s">
        <v>50</v>
      </c>
      <c r="E40" s="45" t="s">
        <v>110</v>
      </c>
      <c r="F40" s="24" t="s">
        <v>62</v>
      </c>
      <c r="G40" s="25">
        <v>22</v>
      </c>
      <c r="H40" s="26">
        <v>0</v>
      </c>
      <c r="I40" s="26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27" t="s">
        <v>49</v>
      </c>
      <c r="E41" s="46" t="s">
        <v>112</v>
      </c>
    </row>
    <row r="42" spans="1:18" ht="38.25" x14ac:dyDescent="0.2">
      <c r="A42" s="29" t="s">
        <v>51</v>
      </c>
      <c r="E42" s="30" t="s">
        <v>113</v>
      </c>
    </row>
    <row r="43" spans="1:18" ht="89.25" x14ac:dyDescent="0.2">
      <c r="A43" t="s">
        <v>52</v>
      </c>
      <c r="E43" s="28" t="s">
        <v>111</v>
      </c>
    </row>
    <row r="44" spans="1:18" ht="12.75" customHeight="1" x14ac:dyDescent="0.2">
      <c r="A44" s="18" t="s">
        <v>43</v>
      </c>
      <c r="B44" s="18"/>
      <c r="C44" s="19" t="s">
        <v>58</v>
      </c>
      <c r="D44" s="18"/>
      <c r="E44" s="20" t="s">
        <v>59</v>
      </c>
      <c r="F44" s="18"/>
      <c r="G44" s="18"/>
      <c r="H44" s="18"/>
      <c r="I44" s="21">
        <f>0+Q44</f>
        <v>0</v>
      </c>
      <c r="O44">
        <f>0+R44</f>
        <v>0</v>
      </c>
      <c r="Q44" s="41">
        <f>0+I45+I49</f>
        <v>0</v>
      </c>
      <c r="R44">
        <f>0+O45+O49</f>
        <v>0</v>
      </c>
    </row>
    <row r="45" spans="1:18" x14ac:dyDescent="0.2">
      <c r="A45" s="17" t="s">
        <v>45</v>
      </c>
      <c r="B45" s="43">
        <v>9</v>
      </c>
      <c r="C45" s="43" t="s">
        <v>60</v>
      </c>
      <c r="D45" s="44" t="s">
        <v>50</v>
      </c>
      <c r="E45" s="45" t="s">
        <v>61</v>
      </c>
      <c r="F45" s="24" t="s">
        <v>62</v>
      </c>
      <c r="G45" s="25">
        <v>33.44</v>
      </c>
      <c r="H45" s="26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8" x14ac:dyDescent="0.2">
      <c r="A46" s="27" t="s">
        <v>49</v>
      </c>
      <c r="E46" s="28" t="s">
        <v>63</v>
      </c>
    </row>
    <row r="47" spans="1:18" ht="38.25" customHeight="1" x14ac:dyDescent="0.2">
      <c r="A47" s="29" t="s">
        <v>51</v>
      </c>
      <c r="E47" s="30" t="s">
        <v>87</v>
      </c>
    </row>
    <row r="48" spans="1:18" ht="51" x14ac:dyDescent="0.2">
      <c r="A48" t="s">
        <v>52</v>
      </c>
      <c r="E48" s="28" t="s">
        <v>64</v>
      </c>
    </row>
    <row r="49" spans="1:18" x14ac:dyDescent="0.2">
      <c r="A49" s="17" t="s">
        <v>45</v>
      </c>
      <c r="B49" s="43">
        <v>10</v>
      </c>
      <c r="C49" s="43" t="s">
        <v>65</v>
      </c>
      <c r="D49" s="44" t="s">
        <v>50</v>
      </c>
      <c r="E49" s="45" t="s">
        <v>66</v>
      </c>
      <c r="F49" s="24" t="s">
        <v>62</v>
      </c>
      <c r="G49" s="25">
        <v>45.94</v>
      </c>
      <c r="H49" s="26">
        <v>0</v>
      </c>
      <c r="I49" s="26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27" t="s">
        <v>49</v>
      </c>
      <c r="E50" s="46" t="s">
        <v>93</v>
      </c>
    </row>
    <row r="51" spans="1:18" ht="38.25" x14ac:dyDescent="0.2">
      <c r="A51" s="29" t="s">
        <v>51</v>
      </c>
      <c r="E51" s="30" t="s">
        <v>94</v>
      </c>
    </row>
    <row r="52" spans="1:18" ht="51" x14ac:dyDescent="0.2">
      <c r="A52" t="s">
        <v>52</v>
      </c>
      <c r="E52" s="28" t="s">
        <v>67</v>
      </c>
    </row>
    <row r="53" spans="1:18" ht="12.75" customHeight="1" x14ac:dyDescent="0.2">
      <c r="A53" s="5" t="s">
        <v>43</v>
      </c>
      <c r="B53" s="5"/>
      <c r="C53" s="34" t="s">
        <v>40</v>
      </c>
      <c r="D53" s="5"/>
      <c r="E53" s="20" t="s">
        <v>68</v>
      </c>
      <c r="F53" s="5"/>
      <c r="G53" s="5"/>
      <c r="H53" s="5"/>
      <c r="I53" s="35">
        <f>0+Q53</f>
        <v>0</v>
      </c>
      <c r="O53">
        <f>0+R53</f>
        <v>0</v>
      </c>
      <c r="Q53" s="41">
        <f>0+I62+I66+I54+I58</f>
        <v>0</v>
      </c>
      <c r="R53">
        <f>0+O62+O66+O54+O58</f>
        <v>0</v>
      </c>
    </row>
    <row r="54" spans="1:18" x14ac:dyDescent="0.2">
      <c r="A54" s="17" t="s">
        <v>45</v>
      </c>
      <c r="B54" s="43">
        <v>11</v>
      </c>
      <c r="C54" s="43">
        <v>91781</v>
      </c>
      <c r="D54" s="44" t="s">
        <v>50</v>
      </c>
      <c r="E54" s="45" t="s">
        <v>106</v>
      </c>
      <c r="F54" s="24" t="s">
        <v>116</v>
      </c>
      <c r="G54" s="25">
        <v>5</v>
      </c>
      <c r="H54" s="26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27" t="s">
        <v>49</v>
      </c>
      <c r="E55" s="28" t="s">
        <v>108</v>
      </c>
    </row>
    <row r="56" spans="1:18" x14ac:dyDescent="0.2">
      <c r="A56" s="29" t="s">
        <v>51</v>
      </c>
      <c r="E56" s="30" t="s">
        <v>109</v>
      </c>
    </row>
    <row r="57" spans="1:18" ht="38.25" x14ac:dyDescent="0.2">
      <c r="A57" t="s">
        <v>52</v>
      </c>
      <c r="E57" s="28" t="s">
        <v>107</v>
      </c>
    </row>
    <row r="58" spans="1:18" x14ac:dyDescent="0.2">
      <c r="A58" s="17" t="s">
        <v>45</v>
      </c>
      <c r="B58" s="22">
        <v>12</v>
      </c>
      <c r="C58" s="22">
        <v>938441</v>
      </c>
      <c r="D58" s="17" t="s">
        <v>50</v>
      </c>
      <c r="E58" s="45" t="s">
        <v>114</v>
      </c>
      <c r="F58" s="24" t="s">
        <v>62</v>
      </c>
      <c r="G58" s="25">
        <v>22</v>
      </c>
      <c r="H58" s="26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27" t="s">
        <v>49</v>
      </c>
      <c r="E59" s="46" t="s">
        <v>112</v>
      </c>
    </row>
    <row r="60" spans="1:18" ht="38.25" customHeight="1" x14ac:dyDescent="0.2">
      <c r="A60" s="29" t="s">
        <v>51</v>
      </c>
      <c r="E60" s="30" t="s">
        <v>113</v>
      </c>
    </row>
    <row r="61" spans="1:18" ht="25.5" x14ac:dyDescent="0.2">
      <c r="A61" t="s">
        <v>52</v>
      </c>
      <c r="E61" s="28" t="s">
        <v>69</v>
      </c>
    </row>
    <row r="62" spans="1:18" x14ac:dyDescent="0.2">
      <c r="A62" s="17" t="s">
        <v>45</v>
      </c>
      <c r="B62" s="43">
        <v>13</v>
      </c>
      <c r="C62" s="43">
        <v>938541</v>
      </c>
      <c r="D62" s="44" t="s">
        <v>50</v>
      </c>
      <c r="E62" s="45" t="s">
        <v>82</v>
      </c>
      <c r="F62" s="24" t="s">
        <v>62</v>
      </c>
      <c r="G62" s="25">
        <v>55.06</v>
      </c>
      <c r="H62" s="26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8" ht="25.5" x14ac:dyDescent="0.2">
      <c r="A63" s="27" t="s">
        <v>49</v>
      </c>
      <c r="E63" s="28" t="s">
        <v>89</v>
      </c>
    </row>
    <row r="64" spans="1:18" ht="38.25" x14ac:dyDescent="0.2">
      <c r="A64" s="29" t="s">
        <v>51</v>
      </c>
      <c r="E64" s="30" t="s">
        <v>90</v>
      </c>
    </row>
    <row r="65" spans="1:16" ht="25.5" x14ac:dyDescent="0.2">
      <c r="A65" t="s">
        <v>52</v>
      </c>
      <c r="E65" s="28" t="s">
        <v>69</v>
      </c>
    </row>
    <row r="66" spans="1:16" x14ac:dyDescent="0.2">
      <c r="A66" s="17" t="s">
        <v>45</v>
      </c>
      <c r="B66" s="43">
        <v>14</v>
      </c>
      <c r="C66" s="43" t="s">
        <v>70</v>
      </c>
      <c r="D66" s="44" t="s">
        <v>50</v>
      </c>
      <c r="E66" s="45" t="s">
        <v>71</v>
      </c>
      <c r="F66" s="24" t="s">
        <v>62</v>
      </c>
      <c r="G66" s="25">
        <v>5.0170000000000003</v>
      </c>
      <c r="H66" s="26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27" t="s">
        <v>49</v>
      </c>
      <c r="E67" s="28" t="s">
        <v>81</v>
      </c>
    </row>
    <row r="68" spans="1:16" ht="38.25" x14ac:dyDescent="0.2">
      <c r="A68" s="29" t="s">
        <v>51</v>
      </c>
      <c r="E68" s="30" t="s">
        <v>88</v>
      </c>
    </row>
    <row r="69" spans="1:16" ht="25.5" x14ac:dyDescent="0.2">
      <c r="A69" t="s">
        <v>52</v>
      </c>
      <c r="E69" s="28" t="s">
        <v>69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39370078740157483" bottom="0.39370078740157483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000_Vedlejší</vt:lpstr>
      <vt:lpstr>SO 201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Hradecký Zdeněk</cp:lastModifiedBy>
  <cp:lastPrinted>2022-06-21T07:59:39Z</cp:lastPrinted>
  <dcterms:modified xsi:type="dcterms:W3CDTF">2022-07-11T12:33:28Z</dcterms:modified>
  <cp:category/>
  <cp:contentStatus/>
</cp:coreProperties>
</file>